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tabRatio="500" activeTab="0"/>
  </bookViews>
  <sheets>
    <sheet name="исполнение сметы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<sst xmlns="http://schemas.openxmlformats.org/spreadsheetml/2006/main" count="31" uniqueCount="31">
  <si>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Утверждаю_____________</t>
  </si>
  <si>
    <t>Исполнительный директор Тагиров Р.Н.</t>
  </si>
  <si>
    <t>ИСПОЛНЕНИЕ СМЕТЫ РАСХОДОВ за 2023 год</t>
  </si>
  <si>
    <t>Оплата труда  по СРО «ВКИ» г.Казань (в т.ч. По Обособленному подразделению г.Ижевск + специалисты):</t>
  </si>
  <si>
    <t>год/ смета</t>
  </si>
  <si>
    <t>год /факт</t>
  </si>
  <si>
    <t>экономия+ /перерасход -</t>
  </si>
  <si>
    <t>Фонд оплаты труда, налоги с ФОТ</t>
  </si>
  <si>
    <t>Смета затрат на содержание  СРО «ВКИ» г.Казань:</t>
  </si>
  <si>
    <t>Аренда помещения</t>
  </si>
  <si>
    <t>Аудит</t>
  </si>
  <si>
    <t>Банковские услуги</t>
  </si>
  <si>
    <t>Канцтовары</t>
  </si>
  <si>
    <t>Командировочные расходы</t>
  </si>
  <si>
    <r>
      <rPr>
        <sz val="14"/>
        <color indexed="8"/>
        <rFont val="Times New Roman"/>
        <family val="1"/>
      </rPr>
      <t>Непредвиденные расходы(налоги, госпошлина, прочие), прочие (</t>
    </r>
    <r>
      <rPr>
        <b/>
        <sz val="14"/>
        <color indexed="8"/>
        <rFont val="Times New Roman"/>
        <family val="1"/>
      </rPr>
      <t>списание ДЗ</t>
    </r>
    <r>
      <rPr>
        <sz val="14"/>
        <color indexed="8"/>
        <rFont val="Times New Roman"/>
        <family val="1"/>
      </rPr>
      <t>)</t>
    </r>
  </si>
  <si>
    <t>Итого</t>
  </si>
  <si>
    <t>Общая сумма затрат за год:</t>
  </si>
  <si>
    <t>Казань</t>
  </si>
  <si>
    <t>Ижевск</t>
  </si>
  <si>
    <t>Всего:</t>
  </si>
  <si>
    <t>Остаток на 01.01.2023 года (в т.ч.  взносы за 1 кв. 2023г.)</t>
  </si>
  <si>
    <t>Поступило на счет членских взносов</t>
  </si>
  <si>
    <t>Поступило на счет взносов в Комп.Фонд</t>
  </si>
  <si>
    <t xml:space="preserve">Поступило на счет вступительных взносов </t>
  </si>
  <si>
    <t>Остаток на 31.12.2023 года .</t>
  </si>
  <si>
    <t>(в т.ч.  взносы за 1 кв. 2024г.)</t>
  </si>
  <si>
    <t>Пояснение: расхождение между бухгалтерским и фактическим учетом произошли в связи со списанием дебиторской задолженности в связи с ликвидацией организаций и истечением срока давности на сумму  62 500 рублей.</t>
  </si>
  <si>
    <t>Обновление техники, обслуживание системы "1С:Бухгалтерия", в т.ч. Сайт</t>
  </si>
  <si>
    <t>Оплата услуг телефонной связи,  в т.ч. Междугородние переговоры, Оплата трафика для доступа в Интернет</t>
  </si>
  <si>
    <r>
      <t>Оплата взносов в НОПРИз (из расчета 86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рг.)</t>
    </r>
  </si>
  <si>
    <t>п.2 повестки дня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</si>
</sst>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58">
    <font>
      <sz val="8"/>
      <color indexed="8"/>
      <name val="Arial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i/>
      <u val="single"/>
      <sz val="10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4"/>
      <color indexed="25"/>
      <name val="Times New Roman"/>
      <family val="1"/>
    </font>
    <font>
      <sz val="9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20" borderId="0">
      <alignment/>
      <protection/>
    </xf>
    <xf numFmtId="0" fontId="2" fillId="21" borderId="0">
      <alignment/>
      <protection/>
    </xf>
    <xf numFmtId="0" fontId="3" fillId="22" borderId="0">
      <alignment/>
      <protection/>
    </xf>
    <xf numFmtId="0" fontId="3" fillId="0" borderId="0">
      <alignment/>
      <protection/>
    </xf>
    <xf numFmtId="0" fontId="4" fillId="23" borderId="0">
      <alignment/>
      <protection/>
    </xf>
    <xf numFmtId="0" fontId="5" fillId="24" borderId="0">
      <alignment/>
      <protection/>
    </xf>
    <xf numFmtId="0" fontId="6" fillId="0" borderId="0">
      <alignment/>
      <protection/>
    </xf>
    <xf numFmtId="0" fontId="7" fillId="25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26" borderId="0">
      <alignment/>
      <protection/>
    </xf>
    <xf numFmtId="0" fontId="13" fillId="26" borderId="1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3" borderId="2" applyNumberFormat="0" applyAlignment="0" applyProtection="0"/>
    <xf numFmtId="0" fontId="44" fillId="34" borderId="3" applyNumberFormat="0" applyAlignment="0" applyProtection="0"/>
    <xf numFmtId="0" fontId="45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7" fillId="39" borderId="0" applyNumberFormat="0" applyBorder="0" applyAlignment="0" applyProtection="0"/>
  </cellStyleXfs>
  <cellXfs count="46">
    <xf numFmtId="0" fontId="0" fillId="0" borderId="0" xfId="0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justify"/>
    </xf>
    <xf numFmtId="2" fontId="16" fillId="0" borderId="0" xfId="0" applyNumberFormat="1" applyFont="1" applyFill="1" applyAlignment="1">
      <alignment/>
    </xf>
    <xf numFmtId="2" fontId="16" fillId="0" borderId="0" xfId="0" applyNumberFormat="1" applyFont="1" applyAlignment="1">
      <alignment/>
    </xf>
    <xf numFmtId="0" fontId="18" fillId="0" borderId="0" xfId="0" applyFont="1" applyAlignment="1">
      <alignment horizontal="justify"/>
    </xf>
    <xf numFmtId="0" fontId="16" fillId="0" borderId="11" xfId="0" applyFont="1" applyBorder="1" applyAlignment="1">
      <alignment/>
    </xf>
    <xf numFmtId="3" fontId="16" fillId="0" borderId="11" xfId="0" applyNumberFormat="1" applyFont="1" applyFill="1" applyBorder="1" applyAlignment="1">
      <alignment horizontal="right" vertical="top" wrapText="1"/>
    </xf>
    <xf numFmtId="4" fontId="18" fillId="40" borderId="12" xfId="0" applyNumberFormat="1" applyFont="1" applyFill="1" applyBorder="1" applyAlignment="1">
      <alignment/>
    </xf>
    <xf numFmtId="3" fontId="16" fillId="0" borderId="13" xfId="0" applyNumberFormat="1" applyFont="1" applyBorder="1" applyAlignment="1">
      <alignment/>
    </xf>
    <xf numFmtId="3" fontId="16" fillId="0" borderId="0" xfId="0" applyNumberFormat="1" applyFont="1" applyFill="1" applyAlignment="1">
      <alignment/>
    </xf>
    <xf numFmtId="4" fontId="18" fillId="40" borderId="0" xfId="0" applyNumberFormat="1" applyFont="1" applyFill="1" applyAlignment="1">
      <alignment/>
    </xf>
    <xf numFmtId="3" fontId="16" fillId="0" borderId="0" xfId="0" applyNumberFormat="1" applyFont="1" applyAlignment="1">
      <alignment/>
    </xf>
    <xf numFmtId="0" fontId="19" fillId="0" borderId="0" xfId="0" applyFont="1" applyAlignment="1">
      <alignment/>
    </xf>
    <xf numFmtId="0" fontId="16" fillId="0" borderId="11" xfId="0" applyFont="1" applyBorder="1" applyAlignment="1">
      <alignment horizontal="justify"/>
    </xf>
    <xf numFmtId="4" fontId="16" fillId="0" borderId="12" xfId="0" applyNumberFormat="1" applyFont="1" applyFill="1" applyBorder="1" applyAlignment="1">
      <alignment horizontal="right" vertical="top" wrapText="1"/>
    </xf>
    <xf numFmtId="3" fontId="16" fillId="0" borderId="13" xfId="0" applyNumberFormat="1" applyFont="1" applyBorder="1" applyAlignment="1">
      <alignment horizontal="right" vertical="top"/>
    </xf>
    <xf numFmtId="3" fontId="16" fillId="0" borderId="12" xfId="0" applyNumberFormat="1" applyFont="1" applyFill="1" applyBorder="1" applyAlignment="1">
      <alignment horizontal="right" vertical="top" wrapText="1"/>
    </xf>
    <xf numFmtId="4" fontId="16" fillId="40" borderId="14" xfId="0" applyNumberFormat="1" applyFont="1" applyFill="1" applyBorder="1" applyAlignment="1">
      <alignment horizontal="right" vertical="top" wrapText="1"/>
    </xf>
    <xf numFmtId="3" fontId="16" fillId="0" borderId="12" xfId="0" applyNumberFormat="1" applyFont="1" applyFill="1" applyBorder="1" applyAlignment="1">
      <alignment/>
    </xf>
    <xf numFmtId="4" fontId="16" fillId="40" borderId="12" xfId="0" applyNumberFormat="1" applyFont="1" applyFill="1" applyBorder="1" applyAlignment="1">
      <alignment horizontal="right" vertical="top" wrapText="1"/>
    </xf>
    <xf numFmtId="3" fontId="16" fillId="0" borderId="12" xfId="0" applyNumberFormat="1" applyFont="1" applyBorder="1" applyAlignment="1">
      <alignment/>
    </xf>
    <xf numFmtId="3" fontId="20" fillId="0" borderId="0" xfId="0" applyNumberFormat="1" applyFont="1" applyFill="1" applyAlignment="1">
      <alignment/>
    </xf>
    <xf numFmtId="3" fontId="16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4" fontId="16" fillId="0" borderId="12" xfId="0" applyNumberFormat="1" applyFont="1" applyFill="1" applyBorder="1" applyAlignment="1">
      <alignment/>
    </xf>
    <xf numFmtId="4" fontId="16" fillId="0" borderId="15" xfId="0" applyNumberFormat="1" applyFont="1" applyFill="1" applyBorder="1" applyAlignment="1">
      <alignment horizontal="right" vertical="top" wrapText="1"/>
    </xf>
    <xf numFmtId="0" fontId="22" fillId="0" borderId="0" xfId="0" applyFont="1" applyAlignment="1">
      <alignment/>
    </xf>
    <xf numFmtId="4" fontId="22" fillId="0" borderId="0" xfId="0" applyNumberFormat="1" applyFont="1" applyFill="1" applyAlignment="1">
      <alignment/>
    </xf>
    <xf numFmtId="0" fontId="22" fillId="0" borderId="0" xfId="0" applyFont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4" fontId="23" fillId="0" borderId="0" xfId="0" applyNumberFormat="1" applyFont="1" applyFill="1" applyBorder="1" applyAlignment="1">
      <alignment horizontal="right" vertical="top" wrapText="1"/>
    </xf>
    <xf numFmtId="4" fontId="16" fillId="0" borderId="0" xfId="0" applyNumberFormat="1" applyFont="1" applyBorder="1" applyAlignment="1">
      <alignment/>
    </xf>
    <xf numFmtId="0" fontId="16" fillId="0" borderId="0" xfId="0" applyFont="1" applyFill="1" applyBorder="1" applyAlignment="1">
      <alignment horizontal="justify"/>
    </xf>
    <xf numFmtId="3" fontId="16" fillId="0" borderId="16" xfId="0" applyNumberFormat="1" applyFont="1" applyFill="1" applyBorder="1" applyAlignment="1">
      <alignment/>
    </xf>
    <xf numFmtId="3" fontId="16" fillId="0" borderId="16" xfId="0" applyNumberFormat="1" applyFont="1" applyBorder="1" applyAlignment="1">
      <alignment/>
    </xf>
    <xf numFmtId="0" fontId="16" fillId="0" borderId="17" xfId="0" applyFont="1" applyBorder="1" applyAlignment="1">
      <alignment/>
    </xf>
    <xf numFmtId="3" fontId="16" fillId="0" borderId="17" xfId="0" applyNumberFormat="1" applyFont="1" applyFill="1" applyBorder="1" applyAlignment="1">
      <alignment/>
    </xf>
    <xf numFmtId="3" fontId="16" fillId="0" borderId="17" xfId="0" applyNumberFormat="1" applyFont="1" applyBorder="1" applyAlignment="1">
      <alignment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(user)" xfId="41"/>
    <cellStyle name="Heading 1 1" xfId="42"/>
    <cellStyle name="Heading 2 1" xfId="43"/>
    <cellStyle name="Hyperlink 1" xfId="44"/>
    <cellStyle name="Neutral 1" xfId="45"/>
    <cellStyle name="Note 1" xfId="46"/>
    <cellStyle name="Result (user)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tabSelected="1" zoomScale="75" zoomScaleNormal="75" zoomScalePageLayoutView="0" workbookViewId="0" topLeftCell="A1">
      <selection activeCell="F19" sqref="F19"/>
    </sheetView>
  </sheetViews>
  <sheetFormatPr defaultColWidth="10.5" defaultRowHeight="11.25"/>
  <cols>
    <col min="1" max="1" width="80.33203125" style="1" customWidth="1"/>
    <col min="2" max="2" width="23" style="1" customWidth="1"/>
    <col min="3" max="3" width="23.16015625" style="1" customWidth="1"/>
    <col min="4" max="4" width="24.83203125" style="2" customWidth="1"/>
    <col min="5" max="5" width="13.66015625" style="3" customWidth="1"/>
    <col min="6" max="6" width="21.33203125" style="3" customWidth="1"/>
    <col min="7" max="7" width="10.5" style="3" customWidth="1"/>
    <col min="8" max="8" width="22" style="3" customWidth="1"/>
    <col min="9" max="24" width="10.5" style="3" customWidth="1"/>
    <col min="25" max="16384" width="10.5" style="1" customWidth="1"/>
  </cols>
  <sheetData>
    <row r="1" spans="2:4" ht="18.75">
      <c r="B1" s="4" t="s">
        <v>0</v>
      </c>
      <c r="C1" s="5"/>
      <c r="D1" s="6"/>
    </row>
    <row r="2" spans="2:4" ht="18.75">
      <c r="B2" s="4" t="s">
        <v>1</v>
      </c>
      <c r="C2" s="5"/>
      <c r="D2" s="6"/>
    </row>
    <row r="3" spans="1:4" ht="27.75" customHeight="1">
      <c r="A3" s="7" t="s">
        <v>2</v>
      </c>
      <c r="B3" s="5"/>
      <c r="D3" s="5" t="s">
        <v>30</v>
      </c>
    </row>
    <row r="4" spans="1:4" ht="62.25" customHeight="1">
      <c r="A4" s="8" t="s">
        <v>3</v>
      </c>
      <c r="B4" s="9" t="s">
        <v>4</v>
      </c>
      <c r="C4" s="10" t="s">
        <v>5</v>
      </c>
      <c r="D4" s="11" t="s">
        <v>6</v>
      </c>
    </row>
    <row r="5" spans="1:4" ht="19.5" customHeight="1">
      <c r="A5" s="12" t="s">
        <v>7</v>
      </c>
      <c r="B5" s="13">
        <v>5500000</v>
      </c>
      <c r="C5" s="14">
        <v>5235504.51</v>
      </c>
      <c r="D5" s="15">
        <f>B5-C5</f>
        <v>264495.4900000002</v>
      </c>
    </row>
    <row r="6" spans="2:4" ht="19.5" customHeight="1">
      <c r="B6" s="16"/>
      <c r="C6" s="17"/>
      <c r="D6" s="18"/>
    </row>
    <row r="7" spans="1:4" ht="19.5" customHeight="1">
      <c r="A7" s="19" t="s">
        <v>8</v>
      </c>
      <c r="B7" s="16"/>
      <c r="C7" s="17"/>
      <c r="D7" s="18"/>
    </row>
    <row r="8" spans="1:4" ht="19.5" customHeight="1">
      <c r="A8" s="20" t="s">
        <v>9</v>
      </c>
      <c r="B8" s="13">
        <v>559000</v>
      </c>
      <c r="C8" s="14">
        <v>555917</v>
      </c>
      <c r="D8" s="15">
        <f aca="true" t="shared" si="0" ref="D8:D16">B8-C8</f>
        <v>3083</v>
      </c>
    </row>
    <row r="9" spans="1:4" ht="19.5" customHeight="1">
      <c r="A9" s="20" t="s">
        <v>10</v>
      </c>
      <c r="B9" s="13">
        <v>88000</v>
      </c>
      <c r="C9" s="14">
        <v>35000</v>
      </c>
      <c r="D9" s="15">
        <f t="shared" si="0"/>
        <v>53000</v>
      </c>
    </row>
    <row r="10" spans="1:4" ht="19.5" customHeight="1">
      <c r="A10" s="20" t="s">
        <v>11</v>
      </c>
      <c r="B10" s="13">
        <v>54000</v>
      </c>
      <c r="C10" s="14">
        <v>51430.85</v>
      </c>
      <c r="D10" s="15">
        <f t="shared" si="0"/>
        <v>2569.1500000000015</v>
      </c>
    </row>
    <row r="11" spans="1:4" ht="19.5" customHeight="1">
      <c r="A11" s="20" t="s">
        <v>12</v>
      </c>
      <c r="B11" s="13">
        <v>43000</v>
      </c>
      <c r="C11" s="14">
        <v>19108.39</v>
      </c>
      <c r="D11" s="15">
        <f t="shared" si="0"/>
        <v>23891.61</v>
      </c>
    </row>
    <row r="12" spans="1:4" ht="19.5" customHeight="1">
      <c r="A12" s="20" t="s">
        <v>13</v>
      </c>
      <c r="B12" s="13">
        <v>22500</v>
      </c>
      <c r="C12" s="14">
        <v>3124</v>
      </c>
      <c r="D12" s="15">
        <f t="shared" si="0"/>
        <v>19376</v>
      </c>
    </row>
    <row r="13" spans="1:4" ht="40.5" customHeight="1">
      <c r="A13" s="20" t="s">
        <v>14</v>
      </c>
      <c r="B13" s="13">
        <v>64200</v>
      </c>
      <c r="C13" s="21">
        <f>62500+17200+98043</f>
        <v>177743</v>
      </c>
      <c r="D13" s="22">
        <f t="shared" si="0"/>
        <v>-113543</v>
      </c>
    </row>
    <row r="14" spans="1:4" ht="19.5" customHeight="1">
      <c r="A14" s="20" t="s">
        <v>29</v>
      </c>
      <c r="B14" s="23">
        <v>559000</v>
      </c>
      <c r="C14" s="24">
        <v>565843.06</v>
      </c>
      <c r="D14" s="25">
        <f t="shared" si="0"/>
        <v>-6843.060000000056</v>
      </c>
    </row>
    <row r="15" spans="1:4" ht="42" customHeight="1">
      <c r="A15" s="20" t="s">
        <v>27</v>
      </c>
      <c r="B15" s="23">
        <v>54000</v>
      </c>
      <c r="C15" s="26">
        <f>64568+8822.97</f>
        <v>73390.97</v>
      </c>
      <c r="D15" s="27">
        <f t="shared" si="0"/>
        <v>-19390.97</v>
      </c>
    </row>
    <row r="16" spans="1:4" ht="42.75" customHeight="1">
      <c r="A16" s="20" t="s">
        <v>28</v>
      </c>
      <c r="B16" s="23">
        <v>64000</v>
      </c>
      <c r="C16" s="26">
        <v>69970.96</v>
      </c>
      <c r="D16" s="25">
        <f t="shared" si="0"/>
        <v>-5970.960000000006</v>
      </c>
    </row>
    <row r="17" spans="1:4" ht="19.5" customHeight="1">
      <c r="A17" s="12" t="s">
        <v>15</v>
      </c>
      <c r="B17" s="25">
        <f>SUM(B8:B16)</f>
        <v>1507700</v>
      </c>
      <c r="C17" s="27">
        <f>SUM(C8:C16)</f>
        <v>1551528.23</v>
      </c>
      <c r="D17" s="27">
        <f>SUM(D8:D16)</f>
        <v>-43828.230000000054</v>
      </c>
    </row>
    <row r="18" spans="2:4" ht="26.25" customHeight="1">
      <c r="B18" s="28"/>
      <c r="C18" s="18"/>
      <c r="D18" s="18"/>
    </row>
    <row r="19" spans="1:6" ht="39.75" customHeight="1">
      <c r="A19" s="1" t="s">
        <v>16</v>
      </c>
      <c r="B19" s="41">
        <f>B5+B17</f>
        <v>7007700</v>
      </c>
      <c r="C19" s="42">
        <f>SUM(C17+C5)</f>
        <v>6787032.74</v>
      </c>
      <c r="D19" s="42">
        <f>D17+D5</f>
        <v>220667.26000000018</v>
      </c>
      <c r="F19" s="29"/>
    </row>
    <row r="20" spans="1:6" ht="39.75" customHeight="1" thickBot="1">
      <c r="A20" s="43"/>
      <c r="B20" s="44"/>
      <c r="C20" s="45"/>
      <c r="D20" s="45"/>
      <c r="F20" s="29"/>
    </row>
    <row r="21" spans="1:4" ht="19.5" customHeight="1">
      <c r="A21" s="30"/>
      <c r="B21" s="16" t="s">
        <v>17</v>
      </c>
      <c r="C21" s="18" t="s">
        <v>18</v>
      </c>
      <c r="D21" s="16" t="s">
        <v>19</v>
      </c>
    </row>
    <row r="22" spans="1:4" ht="21" customHeight="1">
      <c r="A22" s="1" t="s">
        <v>20</v>
      </c>
      <c r="B22" s="21">
        <v>1062935.23</v>
      </c>
      <c r="C22" s="21">
        <v>767702.31</v>
      </c>
      <c r="D22" s="31">
        <f>B22+C22</f>
        <v>1830637.54</v>
      </c>
    </row>
    <row r="23" spans="1:4" ht="23.25" customHeight="1">
      <c r="A23" s="1" t="s">
        <v>21</v>
      </c>
      <c r="B23" s="32">
        <f>5838660.3-1270160.3</f>
        <v>4568500</v>
      </c>
      <c r="C23" s="32">
        <v>1469050</v>
      </c>
      <c r="D23" s="31">
        <f>C23+B23</f>
        <v>6037550</v>
      </c>
    </row>
    <row r="24" spans="1:4" ht="18.75">
      <c r="A24" s="1" t="s">
        <v>22</v>
      </c>
      <c r="B24" s="31">
        <v>1400000</v>
      </c>
      <c r="C24" s="31">
        <v>0</v>
      </c>
      <c r="D24" s="31">
        <f>B24</f>
        <v>1400000</v>
      </c>
    </row>
    <row r="25" spans="1:4" ht="18.75">
      <c r="A25" s="1" t="s">
        <v>23</v>
      </c>
      <c r="B25" s="31">
        <v>15000</v>
      </c>
      <c r="C25" s="31">
        <v>15000</v>
      </c>
      <c r="D25" s="31">
        <f>B25+C25</f>
        <v>30000</v>
      </c>
    </row>
    <row r="26" spans="2:24" s="33" customFormat="1" ht="18.75">
      <c r="B26" s="34"/>
      <c r="C26" s="34"/>
      <c r="D26" s="3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</row>
    <row r="27" spans="1:24" s="36" customFormat="1" ht="18.75">
      <c r="A27" s="36" t="s">
        <v>24</v>
      </c>
      <c r="B27" s="21">
        <v>990411.2</v>
      </c>
      <c r="C27" s="21">
        <v>196225.74</v>
      </c>
      <c r="D27" s="31">
        <f>B27+C27</f>
        <v>1186636.94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</row>
    <row r="28" spans="1:24" s="36" customFormat="1" ht="18.75">
      <c r="A28" s="36" t="s">
        <v>25</v>
      </c>
      <c r="B28" s="38"/>
      <c r="C28" s="16"/>
      <c r="D28" s="16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</row>
    <row r="29" spans="2:24" s="36" customFormat="1" ht="18.75">
      <c r="B29" s="16"/>
      <c r="C29" s="16"/>
      <c r="D29" s="16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</row>
    <row r="30" spans="1:24" s="36" customFormat="1" ht="60" customHeight="1">
      <c r="A30" s="40" t="s">
        <v>26</v>
      </c>
      <c r="B30" s="40"/>
      <c r="C30" s="40"/>
      <c r="D30" s="40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</row>
    <row r="31" spans="1:4" ht="18.75">
      <c r="A31" s="3"/>
      <c r="B31" s="3"/>
      <c r="C31" s="3"/>
      <c r="D31" s="39"/>
    </row>
    <row r="32" spans="1:4" ht="18.75">
      <c r="A32" s="3"/>
      <c r="B32" s="3"/>
      <c r="C32" s="3"/>
      <c r="D32" s="39"/>
    </row>
    <row r="33" spans="1:4" ht="18.75">
      <c r="A33" s="3"/>
      <c r="B33" s="3"/>
      <c r="C33" s="3"/>
      <c r="D33" s="39"/>
    </row>
    <row r="34" spans="1:4" ht="18.75">
      <c r="A34" s="3"/>
      <c r="B34" s="3"/>
      <c r="C34" s="3"/>
      <c r="D34" s="39"/>
    </row>
    <row r="35" spans="1:4" ht="18.75">
      <c r="A35" s="3"/>
      <c r="B35" s="3"/>
      <c r="C35" s="3"/>
      <c r="D35" s="39"/>
    </row>
    <row r="36" spans="1:4" ht="18.75">
      <c r="A36" s="3"/>
      <c r="B36" s="3"/>
      <c r="C36" s="3"/>
      <c r="D36" s="39"/>
    </row>
    <row r="37" spans="1:4" ht="18.75">
      <c r="A37" s="3"/>
      <c r="B37" s="3"/>
      <c r="C37" s="3"/>
      <c r="D37" s="39"/>
    </row>
    <row r="38" spans="1:4" ht="18.75">
      <c r="A38" s="3"/>
      <c r="B38" s="3"/>
      <c r="C38" s="3"/>
      <c r="D38" s="39"/>
    </row>
    <row r="39" spans="1:4" ht="18.75">
      <c r="A39" s="3"/>
      <c r="B39" s="3"/>
      <c r="C39" s="3"/>
      <c r="D39" s="39"/>
    </row>
    <row r="40" spans="1:4" ht="18.75">
      <c r="A40" s="3"/>
      <c r="B40" s="3"/>
      <c r="C40" s="3"/>
      <c r="D40" s="39"/>
    </row>
    <row r="41" spans="1:4" ht="18.75">
      <c r="A41" s="3"/>
      <c r="B41" s="3"/>
      <c r="C41" s="3"/>
      <c r="D41" s="39"/>
    </row>
    <row r="42" spans="1:4" ht="18.75">
      <c r="A42" s="3"/>
      <c r="B42" s="3"/>
      <c r="C42" s="3"/>
      <c r="D42" s="39"/>
    </row>
  </sheetData>
  <sheetProtection selectLockedCells="1" selectUnlockedCells="1"/>
  <mergeCells count="1">
    <mergeCell ref="A30:D30"/>
  </mergeCells>
  <printOptions/>
  <pageMargins left="0.25" right="0.25" top="0.75" bottom="0.75" header="0.5118055555555555" footer="0.3"/>
  <pageSetup firstPageNumber="1" useFirstPageNumber="1" horizontalDpi="300" verticalDpi="300" orientation="portrait" pageOrder="overThenDown" paperSize="9" scale="74" r:id="rId1"/>
  <headerFooter alignWithMargins="0">
    <oddFooter>&amp;C&amp;11Страница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ASRock</dc:creator>
  <cp:keywords/>
  <dc:description/>
  <cp:lastModifiedBy>Дмитрий Громов</cp:lastModifiedBy>
  <cp:lastPrinted>2024-05-22T10:20:32Z</cp:lastPrinted>
  <dcterms:created xsi:type="dcterms:W3CDTF">2024-05-22T10:22:07Z</dcterms:created>
  <dcterms:modified xsi:type="dcterms:W3CDTF">2024-05-28T10:55:44Z</dcterms:modified>
  <cp:category/>
  <cp:version/>
  <cp:contentType/>
  <cp:contentStatus/>
</cp:coreProperties>
</file>